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 defaultThemeVersion="124226"/>
  <bookViews>
    <workbookView xWindow="240" yWindow="108" windowWidth="14808" windowHeight="8016" firstSheet="2" activeTab="2"/>
  </bookViews>
  <sheets>
    <sheet name="dbase ordini" sheetId="1" state="hidden" r:id="rId1"/>
    <sheet name="pivot" sheetId="2" state="hidden" r:id="rId2"/>
    <sheet name="Schema_Offerta" sheetId="4" r:id="rId3"/>
  </sheets>
  <definedNames>
    <definedName name="_xlnm._FilterDatabase" localSheetId="0" hidden="1">'dbase ordini'!$A$1:$Y$19</definedName>
  </definedNames>
  <calcPr calcId="152511"/>
  <pivotCaches>
    <pivotCache cacheId="0" r:id="rId4"/>
  </pivotCaches>
</workbook>
</file>

<file path=xl/calcChain.xml><?xml version="1.0" encoding="utf-8"?>
<calcChain xmlns="http://schemas.openxmlformats.org/spreadsheetml/2006/main">
  <c r="C15" i="2" l="1"/>
  <c r="C14" i="2"/>
  <c r="C13" i="2"/>
  <c r="B6" i="2" l="1"/>
  <c r="B9" i="2"/>
  <c r="C3" i="2"/>
  <c r="C2" i="2"/>
  <c r="B7" i="2" l="1"/>
  <c r="B10" i="2" l="1"/>
</calcChain>
</file>

<file path=xl/sharedStrings.xml><?xml version="1.0" encoding="utf-8"?>
<sst xmlns="http://schemas.openxmlformats.org/spreadsheetml/2006/main" count="238" uniqueCount="96">
  <si>
    <t>TipoDocumento</t>
  </si>
  <si>
    <t>Data documento</t>
  </si>
  <si>
    <t>DataRegistrazione</t>
  </si>
  <si>
    <t>NumeroDocumento</t>
  </si>
  <si>
    <t>RagioneSociale</t>
  </si>
  <si>
    <t>IdRiga</t>
  </si>
  <si>
    <t>NrRiga</t>
  </si>
  <si>
    <t>A/S/O</t>
  </si>
  <si>
    <t>CodArt</t>
  </si>
  <si>
    <t>Descrizione</t>
  </si>
  <si>
    <t>DataPresuntaConsegna</t>
  </si>
  <si>
    <t>Qta</t>
  </si>
  <si>
    <t>ValoreUnitario</t>
  </si>
  <si>
    <t>ImportoSconto</t>
  </si>
  <si>
    <t>CodIva</t>
  </si>
  <si>
    <t>CodConto</t>
  </si>
  <si>
    <t>Commento</t>
  </si>
  <si>
    <t>ImponibileVB</t>
  </si>
  <si>
    <t>ImpostaVB</t>
  </si>
  <si>
    <t>TotaleVB</t>
  </si>
  <si>
    <t>QtaConsegnata</t>
  </si>
  <si>
    <t>Servizio</t>
  </si>
  <si>
    <t>22IN</t>
  </si>
  <si>
    <t>00118</t>
  </si>
  <si>
    <t>6.11.03.03</t>
  </si>
  <si>
    <t>0000170</t>
  </si>
  <si>
    <t>Power Gen Service Srl</t>
  </si>
  <si>
    <t>info@powergenservice.it; + DUVRI e ITP</t>
  </si>
  <si>
    <t>N°1 Visita con verifiche meccaniche ed elettriche</t>
  </si>
  <si>
    <t>N°1 Visita di solo controllo con verifiche</t>
  </si>
  <si>
    <t xml:space="preserve">L’olio motore del GE da 1562kVA, </t>
  </si>
  <si>
    <t>Analisi dell’olio a richiesta</t>
  </si>
  <si>
    <t>00026</t>
  </si>
  <si>
    <t>00020</t>
  </si>
  <si>
    <t>00028</t>
  </si>
  <si>
    <t>0000414</t>
  </si>
  <si>
    <t>smontaggio e invio per verifica e ricovero</t>
  </si>
  <si>
    <t>info@powergenservice.it</t>
  </si>
  <si>
    <t>0000422</t>
  </si>
  <si>
    <t>0000504</t>
  </si>
  <si>
    <t xml:space="preserve">Riparazione e pulizia pompa iniezione gruppo </t>
  </si>
  <si>
    <t>0000971</t>
  </si>
  <si>
    <t>Manutenzione gruppo elettrogeno</t>
  </si>
  <si>
    <t>info@powergenservice.it; ITP nuovo personale</t>
  </si>
  <si>
    <t>0001169</t>
  </si>
  <si>
    <t xml:space="preserve">Manutenzione straodinaria  per il ripristino del </t>
  </si>
  <si>
    <t xml:space="preserve">info@powergenservice.it; </t>
  </si>
  <si>
    <t>manutenzione correttiva</t>
  </si>
  <si>
    <t>Tipo manutenzione</t>
  </si>
  <si>
    <t>manutenzione preventiva</t>
  </si>
  <si>
    <t>Etichette di riga</t>
  </si>
  <si>
    <t>Totale complessivo</t>
  </si>
  <si>
    <t>Somma di ImponibileVB</t>
  </si>
  <si>
    <t>4 anni</t>
  </si>
  <si>
    <t>nuovo affidamento</t>
  </si>
  <si>
    <t>periodo richiesto</t>
  </si>
  <si>
    <t xml:space="preserve">tempo intervento </t>
  </si>
  <si>
    <t>entro 16 ore</t>
  </si>
  <si>
    <t>- N°1 Visita/anno con verifiche meccaniche ed elettriche e sostituzione</t>
  </si>
  <si>
    <t>- N°1 Visita/anno di solo controllo con verifiche meccaniche ed elettriche</t>
  </si>
  <si>
    <t>Totale complessivo manutenzione ordinaria IVA esclusa</t>
  </si>
  <si>
    <t>Manutenzione Correttiva</t>
  </si>
  <si>
    <t>Euro/ora</t>
  </si>
  <si>
    <t>COSTO AZIENDALE DELLA SICUREZZA (da intendersi incluso nell'importo del contratto) espresso in Euro</t>
  </si>
  <si>
    <t>€_______</t>
  </si>
  <si>
    <t>COSTO DEL PERSONALE (da intendersi incluso nell'importo del contratto) espresso in Euro</t>
  </si>
  <si>
    <t>N. Interventi/anno</t>
  </si>
  <si>
    <t>Numerosità delle prestazioni</t>
  </si>
  <si>
    <t>- Sostituzione olio in caso di necessità, ogni 250/500 ore oppure ogni 2 anni</t>
  </si>
  <si>
    <t>- Analisi olio ( eventuale )</t>
  </si>
  <si>
    <t xml:space="preserve"> Interventi di tipo A ( in giorni feriali dalle ore 08:00 alle ore 18:00 ) - Tariffa oraria tecnico </t>
  </si>
  <si>
    <t xml:space="preserve"> GE2 MTU-NEWAGE STAMFORD da 1562kVA</t>
  </si>
  <si>
    <t>1 biennio</t>
  </si>
  <si>
    <t>2 anni</t>
  </si>
  <si>
    <t>2 anni ordinaria</t>
  </si>
  <si>
    <t>4 anni ordinaria</t>
  </si>
  <si>
    <t>Data, ________</t>
  </si>
  <si>
    <t xml:space="preserve">Firma rappresentante legale </t>
  </si>
  <si>
    <t>Si allega documento di identità del sottoscrittore</t>
  </si>
  <si>
    <t>La presente offerta s’intende valida ed irrevocabile fino a 180 giorni dalla data di scadenza di presentazione dell’offerta.</t>
  </si>
  <si>
    <t>Interventi di tipo B ( in giorni festivi o in feriali negli orari dalle 18:00 alle 08:00 ) - Tariffa oraria tecnico</t>
  </si>
  <si>
    <t>preventiva</t>
  </si>
  <si>
    <t>correttiva</t>
  </si>
  <si>
    <t>Importo unitario base d'asta</t>
  </si>
  <si>
    <t>Ricambi</t>
  </si>
  <si>
    <t>Sconto su lisitno prezzi del fornitore</t>
  </si>
  <si>
    <t>% di sconto</t>
  </si>
  <si>
    <r>
      <t xml:space="preserve">Manutenzione preventiva </t>
    </r>
    <r>
      <rPr>
        <sz val="14"/>
        <color rgb="FFFF0000"/>
        <rFont val="Times New Roman"/>
        <family val="1"/>
      </rPr>
      <t>GE1 PERKINS-MECCALTE da 65kVA</t>
    </r>
  </si>
  <si>
    <r>
      <t xml:space="preserve">Manutenzione preventiva </t>
    </r>
    <r>
      <rPr>
        <sz val="14"/>
        <color rgb="FFFF0000"/>
        <rFont val="Times New Roman"/>
        <family val="1"/>
      </rPr>
      <t>GE2 MTU-NEWAGE STAMFORD da 1562kVA</t>
    </r>
  </si>
  <si>
    <t>Manutenzione Preventiva</t>
  </si>
  <si>
    <t>Importo unitario offerto</t>
  </si>
  <si>
    <t>Importo base d'asta</t>
  </si>
  <si>
    <t>- N°1 Visita/anno con verifiche meccaniche ed elettriche e sostituzione dei materiali: olio motore, filtri olio e i filtri gasolio</t>
  </si>
  <si>
    <t>*Si precisa che le tariffe dovranno intendersi comprensive di ogni eventuale costo accessorio. Si precisa inoltre che i costi di viaggio per manutenione correttiva, saranno rimborsati con la seguente formula: KM percorsi x tariffa forfeittaria 0,70€/km.</t>
  </si>
  <si>
    <t>Allegato 1 - Schema di offerta economica</t>
  </si>
  <si>
    <t>Tariffa di rimborso chilometrico esposta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</si>
</sst>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&quot;€&quot;\ #,##0.00;\-&quot;€&quot;\ 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Calibri"/>
      <family val="2"/>
    </font>
    <font>
      <b/>
      <sz val="14"/>
      <color rgb="FFFFFFFF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rgb="FFFF0000"/>
      <name val="Times New Roman"/>
      <family val="1"/>
    </font>
    <font>
      <b/>
      <sz val="14"/>
      <color rgb="FFFF0000"/>
      <name val="Times New Roman"/>
      <family val="1"/>
    </font>
    <font>
      <sz val="14"/>
      <name val="Times New Roman"/>
      <family val="1"/>
    </font>
    <font>
      <i/>
      <sz val="14"/>
      <color theme="1"/>
      <name val="Times New Roman"/>
      <family val="1"/>
    </font>
    <font>
      <i/>
      <u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24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4F81BD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</cellStyleXfs>
  <cellXfs count="61">
    <xf numFmtId="0" fontId="0" fillId="0" borderId="0" xfId="0"/>
    <xf numFmtId="0" fontId="4" fillId="2" borderId="1" xfId="3" applyFont="1" applyFill="1" applyBorder="1" applyAlignment="1">
      <alignment horizontal="center"/>
    </xf>
    <xf numFmtId="0" fontId="2" fillId="0" borderId="2" xfId="3" applyFont="1" applyFill="1" applyBorder="1" applyAlignment="1">
      <alignment horizontal="left" wrapText="1"/>
    </xf>
    <xf numFmtId="15" fontId="2" fillId="0" borderId="2" xfId="3" applyNumberFormat="1" applyFont="1" applyFill="1" applyBorder="1" applyAlignment="1">
      <alignment horizontal="left" wrapText="1"/>
    </xf>
    <xf numFmtId="164" fontId="2" fillId="0" borderId="2" xfId="3" applyNumberFormat="1" applyFont="1" applyFill="1" applyBorder="1" applyAlignment="1">
      <alignment horizontal="left" wrapText="1"/>
    </xf>
    <xf numFmtId="0" fontId="3" fillId="0" borderId="0" xfId="3"/>
    <xf numFmtId="0" fontId="0" fillId="0" borderId="0" xfId="0" pivotButton="1"/>
    <xf numFmtId="0" fontId="0" fillId="0" borderId="0" xfId="0" applyAlignment="1">
      <alignment horizontal="left"/>
    </xf>
    <xf numFmtId="43" fontId="0" fillId="0" borderId="0" xfId="1" applyFont="1"/>
    <xf numFmtId="10" fontId="0" fillId="0" borderId="0" xfId="2" applyNumberFormat="1" applyFont="1"/>
    <xf numFmtId="0" fontId="5" fillId="0" borderId="0" xfId="0" applyFont="1" applyBorder="1" applyAlignment="1">
      <alignment horizontal="center" vertical="center" wrapText="1"/>
    </xf>
    <xf numFmtId="0" fontId="7" fillId="0" borderId="2" xfId="3" applyFont="1" applyFill="1" applyBorder="1" applyAlignment="1">
      <alignment horizontal="left" wrapText="1"/>
    </xf>
    <xf numFmtId="0" fontId="5" fillId="0" borderId="0" xfId="0" applyFont="1"/>
    <xf numFmtId="43" fontId="0" fillId="5" borderId="0" xfId="1" applyFont="1" applyFill="1"/>
    <xf numFmtId="43" fontId="0" fillId="0" borderId="0" xfId="2" applyNumberFormat="1" applyFont="1"/>
    <xf numFmtId="2" fontId="5" fillId="0" borderId="0" xfId="0" applyNumberFormat="1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 applyProtection="1">
      <alignment horizontal="center" vertical="center" wrapText="1"/>
    </xf>
    <xf numFmtId="0" fontId="8" fillId="3" borderId="10" xfId="0" applyFont="1" applyFill="1" applyBorder="1" applyAlignment="1" applyProtection="1">
      <alignment vertical="center" wrapText="1"/>
    </xf>
    <xf numFmtId="0" fontId="8" fillId="3" borderId="3" xfId="0" applyFont="1" applyFill="1" applyBorder="1" applyAlignment="1" applyProtection="1">
      <alignment horizontal="center" vertical="center" wrapText="1"/>
    </xf>
    <xf numFmtId="2" fontId="9" fillId="0" borderId="0" xfId="0" applyNumberFormat="1" applyFont="1" applyFill="1" applyBorder="1" applyAlignment="1" applyProtection="1">
      <alignment vertical="center" wrapText="1"/>
    </xf>
    <xf numFmtId="2" fontId="9" fillId="0" borderId="9" xfId="0" applyNumberFormat="1" applyFont="1" applyFill="1" applyBorder="1" applyAlignment="1" applyProtection="1">
      <alignment vertical="center" wrapText="1"/>
      <protection locked="0"/>
    </xf>
    <xf numFmtId="2" fontId="9" fillId="0" borderId="0" xfId="0" applyNumberFormat="1" applyFont="1" applyFill="1" applyBorder="1" applyAlignment="1" applyProtection="1">
      <alignment vertical="center" wrapText="1"/>
      <protection locked="0"/>
    </xf>
    <xf numFmtId="0" fontId="9" fillId="0" borderId="8" xfId="0" applyFont="1" applyBorder="1" applyAlignment="1">
      <alignment vertical="center" wrapText="1"/>
    </xf>
    <xf numFmtId="43" fontId="9" fillId="0" borderId="8" xfId="1" applyNumberFormat="1" applyFont="1" applyBorder="1" applyAlignment="1" applyProtection="1">
      <alignment vertical="center" wrapText="1"/>
      <protection locked="0"/>
    </xf>
    <xf numFmtId="0" fontId="9" fillId="0" borderId="6" xfId="0" applyFont="1" applyBorder="1" applyAlignment="1">
      <alignment vertical="center" wrapText="1"/>
    </xf>
    <xf numFmtId="43" fontId="9" fillId="0" borderId="6" xfId="1" applyNumberFormat="1" applyFont="1" applyBorder="1" applyAlignment="1" applyProtection="1">
      <alignment vertical="center" wrapText="1"/>
      <protection locked="0"/>
    </xf>
    <xf numFmtId="0" fontId="9" fillId="0" borderId="6" xfId="0" applyFont="1" applyBorder="1" applyAlignment="1">
      <alignment horizontal="center" vertical="center" wrapText="1"/>
    </xf>
    <xf numFmtId="0" fontId="9" fillId="0" borderId="5" xfId="0" applyFont="1" applyBorder="1" applyAlignment="1" applyProtection="1">
      <alignment vertical="center" wrapText="1"/>
    </xf>
    <xf numFmtId="2" fontId="9" fillId="5" borderId="3" xfId="0" applyNumberFormat="1" applyFont="1" applyFill="1" applyBorder="1" applyAlignment="1" applyProtection="1">
      <alignment vertical="center" wrapText="1"/>
      <protection locked="0"/>
    </xf>
    <xf numFmtId="2" fontId="9" fillId="5" borderId="3" xfId="0" applyNumberFormat="1" applyFont="1" applyFill="1" applyBorder="1" applyAlignment="1" applyProtection="1">
      <alignment vertical="center" wrapText="1"/>
    </xf>
    <xf numFmtId="0" fontId="9" fillId="0" borderId="3" xfId="0" applyFont="1" applyBorder="1" applyAlignment="1" applyProtection="1">
      <alignment vertical="center" wrapText="1"/>
    </xf>
    <xf numFmtId="2" fontId="9" fillId="0" borderId="9" xfId="0" applyNumberFormat="1" applyFont="1" applyFill="1" applyBorder="1" applyAlignment="1" applyProtection="1">
      <alignment vertical="center" wrapText="1"/>
    </xf>
    <xf numFmtId="0" fontId="10" fillId="0" borderId="0" xfId="0" applyFont="1" applyFill="1" applyBorder="1" applyAlignment="1" applyProtection="1">
      <alignment vertical="center" wrapText="1"/>
    </xf>
    <xf numFmtId="0" fontId="9" fillId="0" borderId="0" xfId="0" applyFont="1" applyAlignment="1">
      <alignment horizontal="justify" vertical="center"/>
    </xf>
    <xf numFmtId="0" fontId="9" fillId="0" borderId="3" xfId="0" applyFont="1" applyBorder="1" applyAlignment="1" applyProtection="1">
      <alignment horizontal="justify" vertical="center" wrapText="1"/>
    </xf>
    <xf numFmtId="0" fontId="9" fillId="5" borderId="3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Border="1" applyAlignment="1">
      <alignment horizontal="center" vertical="center" wrapText="1"/>
    </xf>
    <xf numFmtId="0" fontId="9" fillId="0" borderId="5" xfId="0" applyFont="1" applyBorder="1" applyAlignment="1" applyProtection="1">
      <alignment horizontal="justify" vertical="center" wrapText="1"/>
    </xf>
    <xf numFmtId="0" fontId="9" fillId="0" borderId="0" xfId="0" applyFont="1"/>
    <xf numFmtId="0" fontId="9" fillId="0" borderId="0" xfId="0" applyFont="1" applyAlignment="1">
      <alignment horizontal="right" vertical="center"/>
    </xf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justify" vertical="center"/>
    </xf>
    <xf numFmtId="2" fontId="9" fillId="0" borderId="3" xfId="0" applyNumberFormat="1" applyFont="1" applyFill="1" applyBorder="1" applyAlignment="1" applyProtection="1">
      <alignment vertical="center" wrapText="1"/>
      <protection locked="0"/>
    </xf>
    <xf numFmtId="2" fontId="9" fillId="0" borderId="3" xfId="0" applyNumberFormat="1" applyFont="1" applyFill="1" applyBorder="1" applyAlignment="1" applyProtection="1">
      <alignment vertical="center" wrapText="1"/>
    </xf>
    <xf numFmtId="0" fontId="10" fillId="0" borderId="3" xfId="0" applyFont="1" applyFill="1" applyBorder="1" applyAlignment="1" applyProtection="1">
      <alignment vertical="center" wrapText="1"/>
    </xf>
    <xf numFmtId="0" fontId="9" fillId="0" borderId="11" xfId="0" quotePrefix="1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43" fontId="9" fillId="5" borderId="11" xfId="1" applyNumberFormat="1" applyFont="1" applyFill="1" applyBorder="1" applyAlignment="1" applyProtection="1">
      <alignment vertical="center" wrapText="1"/>
      <protection locked="0"/>
    </xf>
    <xf numFmtId="0" fontId="13" fillId="0" borderId="11" xfId="0" quotePrefix="1" applyFont="1" applyBorder="1" applyAlignment="1">
      <alignment horizontal="justify" vertical="center" wrapText="1"/>
    </xf>
    <xf numFmtId="0" fontId="12" fillId="4" borderId="12" xfId="0" applyFont="1" applyFill="1" applyBorder="1" applyAlignment="1">
      <alignment vertical="center" wrapText="1"/>
    </xf>
    <xf numFmtId="0" fontId="11" fillId="4" borderId="13" xfId="0" applyFont="1" applyFill="1" applyBorder="1" applyAlignment="1">
      <alignment vertical="center" wrapText="1"/>
    </xf>
    <xf numFmtId="0" fontId="11" fillId="4" borderId="7" xfId="0" applyFont="1" applyFill="1" applyBorder="1" applyAlignment="1" applyProtection="1">
      <alignment vertical="center" wrapText="1"/>
      <protection locked="0"/>
    </xf>
    <xf numFmtId="0" fontId="16" fillId="0" borderId="0" xfId="0" applyFont="1"/>
    <xf numFmtId="0" fontId="9" fillId="0" borderId="0" xfId="0" applyFont="1" applyBorder="1"/>
    <xf numFmtId="0" fontId="16" fillId="0" borderId="0" xfId="0" applyFont="1" applyBorder="1"/>
    <xf numFmtId="0" fontId="9" fillId="5" borderId="5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left" vertical="center"/>
    </xf>
    <xf numFmtId="0" fontId="17" fillId="0" borderId="0" xfId="0" applyFont="1" applyAlignment="1">
      <alignment horizontal="center"/>
    </xf>
  </cellXfs>
  <cellStyles count="4">
    <cellStyle name="Migliaia" xfId="1" builtinId="3"/>
    <cellStyle name="Normale" xfId="0" builtinId="0"/>
    <cellStyle name="Normale_Foglio1" xfId="3"/>
    <cellStyle name="Percentuale" xfId="2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gruppi%20elettrogeni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ore" refreshedDate="44259.629541782408" createdVersion="5" refreshedVersion="5" minRefreshableVersion="3" recordCount="18">
  <cacheSource type="worksheet">
    <worksheetSource ref="A1:V19" sheet="Foglio1" r:id="rId2"/>
  </cacheSource>
  <cacheFields count="22">
    <cacheField name="TipoDocumento" numFmtId="0">
      <sharedItems containsSemiMixedTypes="0" containsString="0" containsNumber="1" containsInteger="1" minValue="11" maxValue="11"/>
    </cacheField>
    <cacheField name="Data documento" numFmtId="15">
      <sharedItems containsSemiMixedTypes="0" containsNonDate="0" containsDate="1" containsString="0" minDate="2019-02-18T00:00:00" maxDate="2020-12-22T00:00:00"/>
    </cacheField>
    <cacheField name="DataRegistrazione" numFmtId="15">
      <sharedItems containsSemiMixedTypes="0" containsNonDate="0" containsDate="1" containsString="0" minDate="2019-02-18T00:00:00" maxDate="2020-12-22T00:00:00"/>
    </cacheField>
    <cacheField name="NumeroDocumento" numFmtId="0">
      <sharedItems/>
    </cacheField>
    <cacheField name="RagioneSociale" numFmtId="0">
      <sharedItems/>
    </cacheField>
    <cacheField name="IdRiga" numFmtId="0">
      <sharedItems containsSemiMixedTypes="0" containsString="0" containsNumber="1" containsInteger="1" minValue="1" maxValue="35"/>
    </cacheField>
    <cacheField name="NrRiga" numFmtId="0">
      <sharedItems containsSemiMixedTypes="0" containsString="0" containsNumber="1" containsInteger="1" minValue="1" maxValue="36"/>
    </cacheField>
    <cacheField name="A/S/O" numFmtId="0">
      <sharedItems/>
    </cacheField>
    <cacheField name="CodArt" numFmtId="0">
      <sharedItems/>
    </cacheField>
    <cacheField name="Descrizione" numFmtId="0">
      <sharedItems/>
    </cacheField>
    <cacheField name="Tipo manutenzione" numFmtId="0">
      <sharedItems count="3">
        <s v="manutenzione preventiva"/>
        <s v="manutenzione correttiva"/>
        <s v="consumabili" u="1"/>
      </sharedItems>
    </cacheField>
    <cacheField name="DataPresuntaConsegna" numFmtId="15">
      <sharedItems containsSemiMixedTypes="0" containsNonDate="0" containsDate="1" containsString="0" minDate="2019-02-22T00:00:00" maxDate="2021-01-02T00:00:00"/>
    </cacheField>
    <cacheField name="Qta" numFmtId="0">
      <sharedItems containsSemiMixedTypes="0" containsString="0" containsNumber="1" containsInteger="1" minValue="1" maxValue="1"/>
    </cacheField>
    <cacheField name="ValoreUnitario" numFmtId="164">
      <sharedItems containsSemiMixedTypes="0" containsString="0" containsNumber="1" minValue="57.5" maxValue="3780"/>
    </cacheField>
    <cacheField name="ImportoSconto" numFmtId="164">
      <sharedItems containsSemiMixedTypes="0" containsString="0" containsNumber="1" containsInteger="1" minValue="0" maxValue="0"/>
    </cacheField>
    <cacheField name="CodIva" numFmtId="0">
      <sharedItems/>
    </cacheField>
    <cacheField name="CodConto" numFmtId="0">
      <sharedItems/>
    </cacheField>
    <cacheField name="Commento" numFmtId="0">
      <sharedItems/>
    </cacheField>
    <cacheField name="ImponibileVB" numFmtId="164">
      <sharedItems containsSemiMixedTypes="0" containsString="0" containsNumber="1" minValue="57.5" maxValue="3780"/>
    </cacheField>
    <cacheField name="ImpostaVB" numFmtId="164">
      <sharedItems containsSemiMixedTypes="0" containsString="0" containsNumber="1" minValue="12.65" maxValue="831.6"/>
    </cacheField>
    <cacheField name="TotaleVB" numFmtId="164">
      <sharedItems containsSemiMixedTypes="0" containsString="0" containsNumber="1" minValue="70.150000000000006" maxValue="4611.6000000000004"/>
    </cacheField>
    <cacheField name="QtaConsegnata" numFmtId="0">
      <sharedItems containsString="0" containsBlank="1" containsNumber="1" containsInteger="1" minValue="1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">
  <r>
    <n v="11"/>
    <d v="2019-02-18T00:00:00"/>
    <d v="2019-02-18T00:00:00"/>
    <s v="0000170"/>
    <s v="Power Gen Service Srl"/>
    <n v="4"/>
    <n v="5"/>
    <s v="Servizio"/>
    <s v="00118"/>
    <s v="N°1 Visita con verifiche meccaniche ed elettriche"/>
    <x v="0"/>
    <d v="2019-02-22T00:00:00"/>
    <n v="1"/>
    <n v="690"/>
    <n v="0"/>
    <s v="22IN"/>
    <s v="6.11.03.03"/>
    <s v="info@powergenservice.it; + DUVRI e ITP"/>
    <n v="690"/>
    <n v="151.80000000000001"/>
    <n v="841.8"/>
    <n v="1"/>
  </r>
  <r>
    <n v="11"/>
    <d v="2019-02-18T00:00:00"/>
    <d v="2019-02-18T00:00:00"/>
    <s v="0000170"/>
    <s v="Power Gen Service Srl"/>
    <n v="7"/>
    <n v="8"/>
    <s v="Servizio"/>
    <s v="00118"/>
    <s v="N°1 Visita di solo controllo con verifiche"/>
    <x v="0"/>
    <d v="2019-02-22T00:00:00"/>
    <n v="1"/>
    <n v="230"/>
    <n v="0"/>
    <s v="22IN"/>
    <s v="6.11.03.03"/>
    <s v="info@powergenservice.it; + DUVRI e ITP"/>
    <n v="230"/>
    <n v="50.6"/>
    <n v="280.60000000000002"/>
    <n v="1"/>
  </r>
  <r>
    <n v="11"/>
    <d v="2019-02-18T00:00:00"/>
    <d v="2019-02-18T00:00:00"/>
    <s v="0000170"/>
    <s v="Power Gen Service Srl"/>
    <n v="11"/>
    <n v="12"/>
    <s v="Servizio"/>
    <s v="00118"/>
    <s v="N°1 Visita con verifiche meccaniche ed elettriche"/>
    <x v="0"/>
    <d v="2019-02-22T00:00:00"/>
    <n v="1"/>
    <n v="750"/>
    <n v="0"/>
    <s v="22IN"/>
    <s v="6.11.03.03"/>
    <s v="info@powergenservice.it; + DUVRI e ITP"/>
    <n v="750"/>
    <n v="165"/>
    <n v="915"/>
    <n v="1"/>
  </r>
  <r>
    <n v="11"/>
    <d v="2019-02-18T00:00:00"/>
    <d v="2019-02-18T00:00:00"/>
    <s v="0000170"/>
    <s v="Power Gen Service Srl"/>
    <n v="14"/>
    <n v="15"/>
    <s v="Servizio"/>
    <s v="00118"/>
    <s v="N°1 Visita di solo controllo con verifiche"/>
    <x v="0"/>
    <d v="2019-02-22T00:00:00"/>
    <n v="1"/>
    <n v="350"/>
    <n v="0"/>
    <s v="22IN"/>
    <s v="6.11.03.03"/>
    <s v="info@powergenservice.it; + DUVRI e ITP"/>
    <n v="350"/>
    <n v="77"/>
    <n v="427"/>
    <n v="1"/>
  </r>
  <r>
    <n v="11"/>
    <d v="2019-02-18T00:00:00"/>
    <d v="2019-02-18T00:00:00"/>
    <s v="0000170"/>
    <s v="Power Gen Service Srl"/>
    <n v="18"/>
    <n v="19"/>
    <s v="Servizio"/>
    <s v="00118"/>
    <s v="N°1 Visita con verifiche meccaniche ed elettriche"/>
    <x v="0"/>
    <d v="2019-02-22T00:00:00"/>
    <n v="1"/>
    <n v="690"/>
    <n v="0"/>
    <s v="22IN"/>
    <s v="6.11.03.03"/>
    <s v="info@powergenservice.it; + DUVRI e ITP"/>
    <n v="690"/>
    <n v="151.80000000000001"/>
    <n v="841.8"/>
    <n v="1"/>
  </r>
  <r>
    <n v="11"/>
    <d v="2019-02-18T00:00:00"/>
    <d v="2019-02-18T00:00:00"/>
    <s v="0000170"/>
    <s v="Power Gen Service Srl"/>
    <n v="21"/>
    <n v="22"/>
    <s v="Servizio"/>
    <s v="00118"/>
    <s v="N°1 Visita di solo controllo con verifiche"/>
    <x v="0"/>
    <d v="2019-02-22T00:00:00"/>
    <n v="1"/>
    <n v="230"/>
    <n v="0"/>
    <s v="22IN"/>
    <s v="6.11.03.03"/>
    <s v="info@powergenservice.it; + DUVRI e ITP"/>
    <n v="230"/>
    <n v="50.6"/>
    <n v="280.60000000000002"/>
    <n v="1"/>
  </r>
  <r>
    <n v="11"/>
    <d v="2019-02-18T00:00:00"/>
    <d v="2019-02-18T00:00:00"/>
    <s v="0000170"/>
    <s v="Power Gen Service Srl"/>
    <n v="25"/>
    <n v="26"/>
    <s v="Servizio"/>
    <s v="00118"/>
    <s v="N°1 Visita con verifiche meccaniche ed elettriche"/>
    <x v="0"/>
    <d v="2019-02-22T00:00:00"/>
    <n v="1"/>
    <n v="750"/>
    <n v="0"/>
    <s v="22IN"/>
    <s v="6.11.03.03"/>
    <s v="info@powergenservice.it; + DUVRI e ITP"/>
    <n v="750"/>
    <n v="165"/>
    <n v="915"/>
    <n v="1"/>
  </r>
  <r>
    <n v="11"/>
    <d v="2019-02-18T00:00:00"/>
    <d v="2019-02-18T00:00:00"/>
    <s v="0000170"/>
    <s v="Power Gen Service Srl"/>
    <n v="28"/>
    <n v="29"/>
    <s v="Servizio"/>
    <s v="00118"/>
    <s v="N°1 Visita di solo controllo con verifiche"/>
    <x v="0"/>
    <d v="2019-02-22T00:00:00"/>
    <n v="1"/>
    <n v="350"/>
    <n v="0"/>
    <s v="22IN"/>
    <s v="6.11.03.03"/>
    <s v="info@powergenservice.it; + DUVRI e ITP"/>
    <n v="350"/>
    <n v="77"/>
    <n v="427"/>
    <n v="1"/>
  </r>
  <r>
    <n v="11"/>
    <d v="2019-02-18T00:00:00"/>
    <d v="2019-02-18T00:00:00"/>
    <s v="0000170"/>
    <s v="Power Gen Service Srl"/>
    <n v="31"/>
    <n v="32"/>
    <s v="Servizio"/>
    <s v="00118"/>
    <s v="L’olio motore del GE da 1562kVA, "/>
    <x v="0"/>
    <d v="2019-02-22T00:00:00"/>
    <n v="1"/>
    <n v="1450"/>
    <n v="0"/>
    <s v="22IN"/>
    <s v="6.11.03.03"/>
    <s v="info@powergenservice.it; + DUVRI e ITP"/>
    <n v="1450"/>
    <n v="319"/>
    <n v="1769"/>
    <n v="1"/>
  </r>
  <r>
    <n v="11"/>
    <d v="2019-02-18T00:00:00"/>
    <d v="2019-02-18T00:00:00"/>
    <s v="0000170"/>
    <s v="Power Gen Service Srl"/>
    <n v="35"/>
    <n v="36"/>
    <s v="Servizio"/>
    <s v="00118"/>
    <s v="Analisi dell’olio a richiesta"/>
    <x v="0"/>
    <d v="2019-02-22T00:00:00"/>
    <n v="1"/>
    <n v="400"/>
    <n v="0"/>
    <s v="22IN"/>
    <s v="6.11.03.03"/>
    <s v="info@powergenservice.it; + DUVRI e ITP"/>
    <n v="400"/>
    <n v="88"/>
    <n v="488"/>
    <m/>
  </r>
  <r>
    <n v="11"/>
    <d v="2019-04-17T00:00:00"/>
    <d v="2019-04-17T00:00:00"/>
    <s v="0000414"/>
    <s v="Power Gen Service Srl"/>
    <n v="1"/>
    <n v="1"/>
    <s v="Servizio"/>
    <s v="00028"/>
    <s v="smontaggio e invio per verifica e ricovero"/>
    <x v="1"/>
    <d v="2019-04-19T00:00:00"/>
    <n v="1"/>
    <n v="410"/>
    <n v="0"/>
    <s v="22IN"/>
    <s v="6.11.03.03"/>
    <s v="info@powergenservice.it"/>
    <n v="410"/>
    <n v="90.2"/>
    <n v="500.2"/>
    <n v="1"/>
  </r>
  <r>
    <n v="11"/>
    <d v="2019-05-17T00:00:00"/>
    <d v="2019-05-17T00:00:00"/>
    <s v="0000504"/>
    <s v="Power Gen Service Srl"/>
    <n v="1"/>
    <n v="1"/>
    <s v="Servizio"/>
    <s v="00026"/>
    <s v="Riparazione e pulizia pompa iniezione gruppo "/>
    <x v="1"/>
    <d v="2019-05-31T00:00:00"/>
    <n v="1"/>
    <n v="1790"/>
    <n v="0"/>
    <s v="22IN"/>
    <s v="6.11.03.03"/>
    <s v="info@powergenservice.it"/>
    <n v="1790"/>
    <n v="393.8"/>
    <n v="2183.8000000000002"/>
    <n v="1"/>
  </r>
  <r>
    <n v="11"/>
    <d v="2019-10-08T00:00:00"/>
    <d v="2019-10-08T00:00:00"/>
    <s v="0000971"/>
    <s v="Power Gen Service Srl"/>
    <n v="1"/>
    <n v="1"/>
    <s v="Servizio"/>
    <s v="00020"/>
    <s v="Manutenzione gruppo elettrogeno"/>
    <x v="1"/>
    <d v="2019-11-15T00:00:00"/>
    <n v="1"/>
    <n v="580"/>
    <n v="0"/>
    <s v="22IN"/>
    <s v="6.11.03.03"/>
    <s v="info@powergenservice.it; ITP nuovo personale"/>
    <n v="580"/>
    <n v="127.6"/>
    <n v="707.6"/>
    <n v="1"/>
  </r>
  <r>
    <n v="11"/>
    <d v="2020-05-07T00:00:00"/>
    <d v="2020-05-07T00:00:00"/>
    <s v="0000422"/>
    <s v="Power Gen Service Srl"/>
    <n v="3"/>
    <n v="3"/>
    <s v="Servizio"/>
    <s v="00118"/>
    <s v="Manutenzione straodinaria  per il ripristino del "/>
    <x v="1"/>
    <d v="2020-05-11T00:00:00"/>
    <n v="1"/>
    <n v="3780"/>
    <n v="0"/>
    <s v="22IN"/>
    <s v="6.11.03.03"/>
    <s v="info@powergenservice.it; ITP nuovo personale"/>
    <n v="3780"/>
    <n v="831.6"/>
    <n v="4611.6000000000004"/>
    <n v="1"/>
  </r>
  <r>
    <n v="11"/>
    <d v="2020-12-21T00:00:00"/>
    <d v="2020-12-21T00:00:00"/>
    <s v="0001169"/>
    <s v="Power Gen Service Srl"/>
    <n v="4"/>
    <n v="8"/>
    <s v="Servizio"/>
    <s v="00118"/>
    <s v="N°1 Visita con verifiche meccaniche ed elettriche"/>
    <x v="0"/>
    <d v="2021-01-01T00:00:00"/>
    <n v="1"/>
    <n v="172.5"/>
    <n v="0"/>
    <s v="22IN"/>
    <s v="6.11.03.03"/>
    <s v="info@powergenservice.it; "/>
    <n v="172.5"/>
    <n v="37.950000000000003"/>
    <n v="210.45"/>
    <m/>
  </r>
  <r>
    <n v="11"/>
    <d v="2020-12-21T00:00:00"/>
    <d v="2020-12-21T00:00:00"/>
    <s v="0001169"/>
    <s v="Power Gen Service Srl"/>
    <n v="7"/>
    <n v="11"/>
    <s v="Servizio"/>
    <s v="00118"/>
    <s v="N°1 Visita di solo controllo con verifiche"/>
    <x v="0"/>
    <d v="2021-01-01T00:00:00"/>
    <n v="1"/>
    <n v="57.5"/>
    <n v="0"/>
    <s v="22IN"/>
    <s v="6.11.03.03"/>
    <s v="info@powergenservice.it; "/>
    <n v="57.5"/>
    <n v="12.65"/>
    <n v="70.150000000000006"/>
    <m/>
  </r>
  <r>
    <n v="11"/>
    <d v="2020-12-21T00:00:00"/>
    <d v="2020-12-21T00:00:00"/>
    <s v="0001169"/>
    <s v="Power Gen Service Srl"/>
    <n v="11"/>
    <n v="15"/>
    <s v="Servizio"/>
    <s v="00118"/>
    <s v="N°1 Visita con verifiche meccaniche ed elettriche"/>
    <x v="0"/>
    <d v="2021-01-01T00:00:00"/>
    <n v="1"/>
    <n v="187.5"/>
    <n v="0"/>
    <s v="22IN"/>
    <s v="6.11.03.03"/>
    <s v="info@powergenservice.it; "/>
    <n v="187.5"/>
    <n v="41.25"/>
    <n v="228.75"/>
    <m/>
  </r>
  <r>
    <n v="11"/>
    <d v="2020-12-21T00:00:00"/>
    <d v="2020-12-21T00:00:00"/>
    <s v="0001169"/>
    <s v="Power Gen Service Srl"/>
    <n v="14"/>
    <n v="18"/>
    <s v="Servizio"/>
    <s v="00118"/>
    <s v="N°1 Visita di solo controllo con verifiche"/>
    <x v="0"/>
    <d v="2021-01-01T00:00:00"/>
    <n v="1"/>
    <n v="87.5"/>
    <n v="0"/>
    <s v="22IN"/>
    <s v="6.11.03.03"/>
    <s v="info@powergenservice.it; "/>
    <n v="87.5"/>
    <n v="19.25"/>
    <n v="106.75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1" cacheId="0" applyNumberFormats="0" applyBorderFormats="0" applyFontFormats="0" applyPatternFormats="0" applyAlignmentFormats="0" applyWidthHeightFormats="1" dataCaption="Valori" updatedVersion="5" minRefreshableVersion="3" useAutoFormatting="1" itemPrintTitles="1" createdVersion="5" indent="0" outline="1" outlineData="1" multipleFieldFilters="0">
  <location ref="A1:B4" firstHeaderRow="1" firstDataRow="1" firstDataCol="1"/>
  <pivotFields count="22">
    <pivotField showAll="0"/>
    <pivotField numFmtId="15" showAll="0"/>
    <pivotField numFmtId="15"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4">
        <item m="1" x="2"/>
        <item x="1"/>
        <item x="0"/>
        <item t="default"/>
      </items>
    </pivotField>
    <pivotField numFmtId="15" showAll="0"/>
    <pivotField showAll="0"/>
    <pivotField numFmtId="164" showAll="0"/>
    <pivotField numFmtId="164" showAll="0"/>
    <pivotField showAll="0"/>
    <pivotField showAll="0"/>
    <pivotField showAll="0"/>
    <pivotField dataField="1" numFmtId="164" showAll="0"/>
    <pivotField numFmtId="164" showAll="0"/>
    <pivotField numFmtId="164" showAll="0"/>
    <pivotField showAll="0"/>
  </pivotFields>
  <rowFields count="1">
    <field x="10"/>
  </rowFields>
  <rowItems count="3">
    <i>
      <x v="1"/>
    </i>
    <i>
      <x v="2"/>
    </i>
    <i t="grand">
      <x/>
    </i>
  </rowItems>
  <colItems count="1">
    <i/>
  </colItems>
  <dataFields count="1">
    <dataField name="Somma di ImponibileVB" fld="18" baseField="0" baseItem="0"/>
  </dataField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"/>
  <sheetViews>
    <sheetView zoomScale="70" zoomScaleNormal="70" workbookViewId="0">
      <selection activeCell="K20" sqref="K20"/>
    </sheetView>
  </sheetViews>
  <sheetFormatPr defaultRowHeight="14.4" x14ac:dyDescent="0.3"/>
  <cols>
    <col min="2" max="2" width="17.44140625" bestFit="1" customWidth="1"/>
    <col min="3" max="3" width="19.5546875" bestFit="1" customWidth="1"/>
    <col min="5" max="5" width="14.5546875" bestFit="1" customWidth="1"/>
    <col min="10" max="11" width="14" customWidth="1"/>
    <col min="12" max="12" width="24.44140625" bestFit="1" customWidth="1"/>
    <col min="14" max="14" width="14.109375" bestFit="1" customWidth="1"/>
    <col min="18" max="18" width="17.109375" customWidth="1"/>
  </cols>
  <sheetData>
    <row r="1" spans="1:2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48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</row>
    <row r="2" spans="1:22" ht="57.6" x14ac:dyDescent="0.3">
      <c r="A2" s="2">
        <v>11</v>
      </c>
      <c r="B2" s="3">
        <v>43514</v>
      </c>
      <c r="C2" s="3">
        <v>43514</v>
      </c>
      <c r="D2" s="2" t="s">
        <v>25</v>
      </c>
      <c r="E2" s="2" t="s">
        <v>26</v>
      </c>
      <c r="F2" s="2">
        <v>4</v>
      </c>
      <c r="G2" s="2">
        <v>5</v>
      </c>
      <c r="H2" s="2" t="s">
        <v>21</v>
      </c>
      <c r="I2" s="2" t="s">
        <v>23</v>
      </c>
      <c r="J2" s="2" t="s">
        <v>28</v>
      </c>
      <c r="K2" s="2" t="s">
        <v>49</v>
      </c>
      <c r="L2" s="3">
        <v>43518</v>
      </c>
      <c r="M2" s="2">
        <v>1</v>
      </c>
      <c r="N2" s="4">
        <v>690</v>
      </c>
      <c r="O2" s="4">
        <v>0</v>
      </c>
      <c r="P2" s="2" t="s">
        <v>22</v>
      </c>
      <c r="Q2" s="2" t="s">
        <v>24</v>
      </c>
      <c r="R2" s="2" t="s">
        <v>27</v>
      </c>
      <c r="S2" s="4">
        <v>690</v>
      </c>
      <c r="T2" s="4">
        <v>151.80000000000001</v>
      </c>
      <c r="U2" s="4">
        <v>841.8</v>
      </c>
      <c r="V2" s="2">
        <v>1</v>
      </c>
    </row>
    <row r="3" spans="1:22" ht="43.2" x14ac:dyDescent="0.3">
      <c r="A3" s="2">
        <v>11</v>
      </c>
      <c r="B3" s="3">
        <v>43514</v>
      </c>
      <c r="C3" s="3">
        <v>43514</v>
      </c>
      <c r="D3" s="2" t="s">
        <v>25</v>
      </c>
      <c r="E3" s="2" t="s">
        <v>26</v>
      </c>
      <c r="F3" s="2">
        <v>7</v>
      </c>
      <c r="G3" s="2">
        <v>8</v>
      </c>
      <c r="H3" s="2" t="s">
        <v>21</v>
      </c>
      <c r="I3" s="2" t="s">
        <v>23</v>
      </c>
      <c r="J3" s="2" t="s">
        <v>29</v>
      </c>
      <c r="K3" s="2" t="s">
        <v>49</v>
      </c>
      <c r="L3" s="3">
        <v>43518</v>
      </c>
      <c r="M3" s="2">
        <v>1</v>
      </c>
      <c r="N3" s="4">
        <v>230</v>
      </c>
      <c r="O3" s="4">
        <v>0</v>
      </c>
      <c r="P3" s="2" t="s">
        <v>22</v>
      </c>
      <c r="Q3" s="2" t="s">
        <v>24</v>
      </c>
      <c r="R3" s="2" t="s">
        <v>27</v>
      </c>
      <c r="S3" s="4">
        <v>230</v>
      </c>
      <c r="T3" s="4">
        <v>50.6</v>
      </c>
      <c r="U3" s="4">
        <v>280.60000000000002</v>
      </c>
      <c r="V3" s="2">
        <v>1</v>
      </c>
    </row>
    <row r="4" spans="1:22" ht="57.6" x14ac:dyDescent="0.3">
      <c r="A4" s="2">
        <v>11</v>
      </c>
      <c r="B4" s="3">
        <v>43514</v>
      </c>
      <c r="C4" s="3">
        <v>43514</v>
      </c>
      <c r="D4" s="2" t="s">
        <v>25</v>
      </c>
      <c r="E4" s="2" t="s">
        <v>26</v>
      </c>
      <c r="F4" s="2">
        <v>11</v>
      </c>
      <c r="G4" s="2">
        <v>12</v>
      </c>
      <c r="H4" s="2" t="s">
        <v>21</v>
      </c>
      <c r="I4" s="2" t="s">
        <v>23</v>
      </c>
      <c r="J4" s="2" t="s">
        <v>28</v>
      </c>
      <c r="K4" s="2" t="s">
        <v>49</v>
      </c>
      <c r="L4" s="3">
        <v>43518</v>
      </c>
      <c r="M4" s="2">
        <v>1</v>
      </c>
      <c r="N4" s="4">
        <v>750</v>
      </c>
      <c r="O4" s="4">
        <v>0</v>
      </c>
      <c r="P4" s="2" t="s">
        <v>22</v>
      </c>
      <c r="Q4" s="2" t="s">
        <v>24</v>
      </c>
      <c r="R4" s="2" t="s">
        <v>27</v>
      </c>
      <c r="S4" s="4">
        <v>750</v>
      </c>
      <c r="T4" s="4">
        <v>165</v>
      </c>
      <c r="U4" s="4">
        <v>915</v>
      </c>
      <c r="V4" s="2">
        <v>1</v>
      </c>
    </row>
    <row r="5" spans="1:22" ht="43.2" x14ac:dyDescent="0.3">
      <c r="A5" s="2">
        <v>11</v>
      </c>
      <c r="B5" s="3">
        <v>43514</v>
      </c>
      <c r="C5" s="3">
        <v>43514</v>
      </c>
      <c r="D5" s="2" t="s">
        <v>25</v>
      </c>
      <c r="E5" s="2" t="s">
        <v>26</v>
      </c>
      <c r="F5" s="2">
        <v>14</v>
      </c>
      <c r="G5" s="2">
        <v>15</v>
      </c>
      <c r="H5" s="2" t="s">
        <v>21</v>
      </c>
      <c r="I5" s="2" t="s">
        <v>23</v>
      </c>
      <c r="J5" s="2" t="s">
        <v>29</v>
      </c>
      <c r="K5" s="2" t="s">
        <v>49</v>
      </c>
      <c r="L5" s="3">
        <v>43518</v>
      </c>
      <c r="M5" s="2">
        <v>1</v>
      </c>
      <c r="N5" s="4">
        <v>350</v>
      </c>
      <c r="O5" s="4">
        <v>0</v>
      </c>
      <c r="P5" s="2" t="s">
        <v>22</v>
      </c>
      <c r="Q5" s="2" t="s">
        <v>24</v>
      </c>
      <c r="R5" s="2" t="s">
        <v>27</v>
      </c>
      <c r="S5" s="4">
        <v>350</v>
      </c>
      <c r="T5" s="4">
        <v>77</v>
      </c>
      <c r="U5" s="4">
        <v>427</v>
      </c>
      <c r="V5" s="2">
        <v>1</v>
      </c>
    </row>
    <row r="6" spans="1:22" ht="57.6" x14ac:dyDescent="0.3">
      <c r="A6" s="2">
        <v>11</v>
      </c>
      <c r="B6" s="3">
        <v>43514</v>
      </c>
      <c r="C6" s="3">
        <v>43514</v>
      </c>
      <c r="D6" s="2" t="s">
        <v>25</v>
      </c>
      <c r="E6" s="2" t="s">
        <v>26</v>
      </c>
      <c r="F6" s="2">
        <v>18</v>
      </c>
      <c r="G6" s="2">
        <v>19</v>
      </c>
      <c r="H6" s="2" t="s">
        <v>21</v>
      </c>
      <c r="I6" s="2" t="s">
        <v>23</v>
      </c>
      <c r="J6" s="2" t="s">
        <v>28</v>
      </c>
      <c r="K6" s="2" t="s">
        <v>49</v>
      </c>
      <c r="L6" s="3">
        <v>43518</v>
      </c>
      <c r="M6" s="2">
        <v>1</v>
      </c>
      <c r="N6" s="4">
        <v>690</v>
      </c>
      <c r="O6" s="4">
        <v>0</v>
      </c>
      <c r="P6" s="2" t="s">
        <v>22</v>
      </c>
      <c r="Q6" s="2" t="s">
        <v>24</v>
      </c>
      <c r="R6" s="2" t="s">
        <v>27</v>
      </c>
      <c r="S6" s="4">
        <v>690</v>
      </c>
      <c r="T6" s="4">
        <v>151.80000000000001</v>
      </c>
      <c r="U6" s="4">
        <v>841.8</v>
      </c>
      <c r="V6" s="2">
        <v>1</v>
      </c>
    </row>
    <row r="7" spans="1:22" ht="43.2" x14ac:dyDescent="0.3">
      <c r="A7" s="2">
        <v>11</v>
      </c>
      <c r="B7" s="3">
        <v>43514</v>
      </c>
      <c r="C7" s="3">
        <v>43514</v>
      </c>
      <c r="D7" s="2" t="s">
        <v>25</v>
      </c>
      <c r="E7" s="2" t="s">
        <v>26</v>
      </c>
      <c r="F7" s="2">
        <v>21</v>
      </c>
      <c r="G7" s="2">
        <v>22</v>
      </c>
      <c r="H7" s="2" t="s">
        <v>21</v>
      </c>
      <c r="I7" s="2" t="s">
        <v>23</v>
      </c>
      <c r="J7" s="2" t="s">
        <v>29</v>
      </c>
      <c r="K7" s="2" t="s">
        <v>49</v>
      </c>
      <c r="L7" s="3">
        <v>43518</v>
      </c>
      <c r="M7" s="2">
        <v>1</v>
      </c>
      <c r="N7" s="4">
        <v>230</v>
      </c>
      <c r="O7" s="4">
        <v>0</v>
      </c>
      <c r="P7" s="2" t="s">
        <v>22</v>
      </c>
      <c r="Q7" s="2" t="s">
        <v>24</v>
      </c>
      <c r="R7" s="2" t="s">
        <v>27</v>
      </c>
      <c r="S7" s="4">
        <v>230</v>
      </c>
      <c r="T7" s="4">
        <v>50.6</v>
      </c>
      <c r="U7" s="4">
        <v>280.60000000000002</v>
      </c>
      <c r="V7" s="2">
        <v>1</v>
      </c>
    </row>
    <row r="8" spans="1:22" ht="57.6" x14ac:dyDescent="0.3">
      <c r="A8" s="2">
        <v>11</v>
      </c>
      <c r="B8" s="3">
        <v>43514</v>
      </c>
      <c r="C8" s="3">
        <v>43514</v>
      </c>
      <c r="D8" s="2" t="s">
        <v>25</v>
      </c>
      <c r="E8" s="2" t="s">
        <v>26</v>
      </c>
      <c r="F8" s="2">
        <v>25</v>
      </c>
      <c r="G8" s="2">
        <v>26</v>
      </c>
      <c r="H8" s="2" t="s">
        <v>21</v>
      </c>
      <c r="I8" s="2" t="s">
        <v>23</v>
      </c>
      <c r="J8" s="2" t="s">
        <v>28</v>
      </c>
      <c r="K8" s="2" t="s">
        <v>49</v>
      </c>
      <c r="L8" s="3">
        <v>43518</v>
      </c>
      <c r="M8" s="2">
        <v>1</v>
      </c>
      <c r="N8" s="4">
        <v>750</v>
      </c>
      <c r="O8" s="4">
        <v>0</v>
      </c>
      <c r="P8" s="2" t="s">
        <v>22</v>
      </c>
      <c r="Q8" s="2" t="s">
        <v>24</v>
      </c>
      <c r="R8" s="2" t="s">
        <v>27</v>
      </c>
      <c r="S8" s="4">
        <v>750</v>
      </c>
      <c r="T8" s="4">
        <v>165</v>
      </c>
      <c r="U8" s="4">
        <v>915</v>
      </c>
      <c r="V8" s="2">
        <v>1</v>
      </c>
    </row>
    <row r="9" spans="1:22" ht="43.2" x14ac:dyDescent="0.3">
      <c r="A9" s="2">
        <v>11</v>
      </c>
      <c r="B9" s="3">
        <v>43514</v>
      </c>
      <c r="C9" s="3">
        <v>43514</v>
      </c>
      <c r="D9" s="2" t="s">
        <v>25</v>
      </c>
      <c r="E9" s="2" t="s">
        <v>26</v>
      </c>
      <c r="F9" s="2">
        <v>28</v>
      </c>
      <c r="G9" s="2">
        <v>29</v>
      </c>
      <c r="H9" s="2" t="s">
        <v>21</v>
      </c>
      <c r="I9" s="2" t="s">
        <v>23</v>
      </c>
      <c r="J9" s="2" t="s">
        <v>29</v>
      </c>
      <c r="K9" s="2" t="s">
        <v>49</v>
      </c>
      <c r="L9" s="3">
        <v>43518</v>
      </c>
      <c r="M9" s="2">
        <v>1</v>
      </c>
      <c r="N9" s="4">
        <v>350</v>
      </c>
      <c r="O9" s="4">
        <v>0</v>
      </c>
      <c r="P9" s="2" t="s">
        <v>22</v>
      </c>
      <c r="Q9" s="2" t="s">
        <v>24</v>
      </c>
      <c r="R9" s="2" t="s">
        <v>27</v>
      </c>
      <c r="S9" s="4">
        <v>350</v>
      </c>
      <c r="T9" s="4">
        <v>77</v>
      </c>
      <c r="U9" s="4">
        <v>427</v>
      </c>
      <c r="V9" s="2">
        <v>1</v>
      </c>
    </row>
    <row r="10" spans="1:22" ht="43.2" x14ac:dyDescent="0.3">
      <c r="A10" s="2">
        <v>11</v>
      </c>
      <c r="B10" s="3">
        <v>43514</v>
      </c>
      <c r="C10" s="3">
        <v>43514</v>
      </c>
      <c r="D10" s="2" t="s">
        <v>25</v>
      </c>
      <c r="E10" s="2" t="s">
        <v>26</v>
      </c>
      <c r="F10" s="2">
        <v>31</v>
      </c>
      <c r="G10" s="2">
        <v>32</v>
      </c>
      <c r="H10" s="2" t="s">
        <v>21</v>
      </c>
      <c r="I10" s="2" t="s">
        <v>23</v>
      </c>
      <c r="J10" s="2" t="s">
        <v>30</v>
      </c>
      <c r="K10" s="11" t="s">
        <v>49</v>
      </c>
      <c r="L10" s="3">
        <v>43518</v>
      </c>
      <c r="M10" s="2">
        <v>1</v>
      </c>
      <c r="N10" s="4">
        <v>1450</v>
      </c>
      <c r="O10" s="4">
        <v>0</v>
      </c>
      <c r="P10" s="2" t="s">
        <v>22</v>
      </c>
      <c r="Q10" s="2" t="s">
        <v>24</v>
      </c>
      <c r="R10" s="2" t="s">
        <v>27</v>
      </c>
      <c r="S10" s="4">
        <v>1450</v>
      </c>
      <c r="T10" s="4">
        <v>319</v>
      </c>
      <c r="U10" s="4">
        <v>1769</v>
      </c>
      <c r="V10" s="2">
        <v>1</v>
      </c>
    </row>
    <row r="11" spans="1:22" ht="43.2" x14ac:dyDescent="0.3">
      <c r="A11" s="2">
        <v>11</v>
      </c>
      <c r="B11" s="3">
        <v>43514</v>
      </c>
      <c r="C11" s="3">
        <v>43514</v>
      </c>
      <c r="D11" s="2" t="s">
        <v>25</v>
      </c>
      <c r="E11" s="2" t="s">
        <v>26</v>
      </c>
      <c r="F11" s="2">
        <v>35</v>
      </c>
      <c r="G11" s="2">
        <v>36</v>
      </c>
      <c r="H11" s="2" t="s">
        <v>21</v>
      </c>
      <c r="I11" s="2" t="s">
        <v>23</v>
      </c>
      <c r="J11" s="2" t="s">
        <v>31</v>
      </c>
      <c r="K11" s="2" t="s">
        <v>49</v>
      </c>
      <c r="L11" s="3">
        <v>43518</v>
      </c>
      <c r="M11" s="2">
        <v>1</v>
      </c>
      <c r="N11" s="4">
        <v>400</v>
      </c>
      <c r="O11" s="4">
        <v>0</v>
      </c>
      <c r="P11" s="2" t="s">
        <v>22</v>
      </c>
      <c r="Q11" s="2" t="s">
        <v>24</v>
      </c>
      <c r="R11" s="2" t="s">
        <v>27</v>
      </c>
      <c r="S11" s="4">
        <v>400</v>
      </c>
      <c r="T11" s="4">
        <v>88</v>
      </c>
      <c r="U11" s="4">
        <v>488</v>
      </c>
      <c r="V11" s="5"/>
    </row>
    <row r="12" spans="1:22" ht="57.6" x14ac:dyDescent="0.3">
      <c r="A12" s="2">
        <v>11</v>
      </c>
      <c r="B12" s="3">
        <v>43572</v>
      </c>
      <c r="C12" s="3">
        <v>43572</v>
      </c>
      <c r="D12" s="2" t="s">
        <v>35</v>
      </c>
      <c r="E12" s="2" t="s">
        <v>26</v>
      </c>
      <c r="F12" s="2">
        <v>1</v>
      </c>
      <c r="G12" s="2">
        <v>1</v>
      </c>
      <c r="H12" s="2" t="s">
        <v>21</v>
      </c>
      <c r="I12" s="2" t="s">
        <v>34</v>
      </c>
      <c r="J12" s="2" t="s">
        <v>36</v>
      </c>
      <c r="K12" s="2" t="s">
        <v>47</v>
      </c>
      <c r="L12" s="3">
        <v>43574</v>
      </c>
      <c r="M12" s="2">
        <v>1</v>
      </c>
      <c r="N12" s="4">
        <v>410</v>
      </c>
      <c r="O12" s="4">
        <v>0</v>
      </c>
      <c r="P12" s="2" t="s">
        <v>22</v>
      </c>
      <c r="Q12" s="2" t="s">
        <v>24</v>
      </c>
      <c r="R12" s="2" t="s">
        <v>37</v>
      </c>
      <c r="S12" s="4">
        <v>410</v>
      </c>
      <c r="T12" s="4">
        <v>90.2</v>
      </c>
      <c r="U12" s="4">
        <v>500.2</v>
      </c>
      <c r="V12" s="2">
        <v>1</v>
      </c>
    </row>
    <row r="13" spans="1:22" ht="57.6" x14ac:dyDescent="0.3">
      <c r="A13" s="2">
        <v>11</v>
      </c>
      <c r="B13" s="3">
        <v>43602</v>
      </c>
      <c r="C13" s="3">
        <v>43602</v>
      </c>
      <c r="D13" s="2" t="s">
        <v>39</v>
      </c>
      <c r="E13" s="2" t="s">
        <v>26</v>
      </c>
      <c r="F13" s="2">
        <v>1</v>
      </c>
      <c r="G13" s="2">
        <v>1</v>
      </c>
      <c r="H13" s="2" t="s">
        <v>21</v>
      </c>
      <c r="I13" s="2" t="s">
        <v>32</v>
      </c>
      <c r="J13" s="2" t="s">
        <v>40</v>
      </c>
      <c r="K13" s="2" t="s">
        <v>47</v>
      </c>
      <c r="L13" s="3">
        <v>43616</v>
      </c>
      <c r="M13" s="2">
        <v>1</v>
      </c>
      <c r="N13" s="4">
        <v>1790</v>
      </c>
      <c r="O13" s="4">
        <v>0</v>
      </c>
      <c r="P13" s="2" t="s">
        <v>22</v>
      </c>
      <c r="Q13" s="2" t="s">
        <v>24</v>
      </c>
      <c r="R13" s="2" t="s">
        <v>37</v>
      </c>
      <c r="S13" s="4">
        <v>1790</v>
      </c>
      <c r="T13" s="4">
        <v>393.8</v>
      </c>
      <c r="U13" s="4">
        <v>2183.8000000000002</v>
      </c>
      <c r="V13" s="2">
        <v>1</v>
      </c>
    </row>
    <row r="14" spans="1:22" ht="43.2" x14ac:dyDescent="0.3">
      <c r="A14" s="2">
        <v>11</v>
      </c>
      <c r="B14" s="3">
        <v>43746</v>
      </c>
      <c r="C14" s="3">
        <v>43746</v>
      </c>
      <c r="D14" s="2" t="s">
        <v>41</v>
      </c>
      <c r="E14" s="2" t="s">
        <v>26</v>
      </c>
      <c r="F14" s="2">
        <v>1</v>
      </c>
      <c r="G14" s="2">
        <v>1</v>
      </c>
      <c r="H14" s="2" t="s">
        <v>21</v>
      </c>
      <c r="I14" s="2" t="s">
        <v>33</v>
      </c>
      <c r="J14" s="2" t="s">
        <v>42</v>
      </c>
      <c r="K14" s="2" t="s">
        <v>47</v>
      </c>
      <c r="L14" s="3">
        <v>43784</v>
      </c>
      <c r="M14" s="2">
        <v>1</v>
      </c>
      <c r="N14" s="4">
        <v>580</v>
      </c>
      <c r="O14" s="4">
        <v>0</v>
      </c>
      <c r="P14" s="2" t="s">
        <v>22</v>
      </c>
      <c r="Q14" s="2" t="s">
        <v>24</v>
      </c>
      <c r="R14" s="2" t="s">
        <v>43</v>
      </c>
      <c r="S14" s="4">
        <v>580</v>
      </c>
      <c r="T14" s="4">
        <v>127.6</v>
      </c>
      <c r="U14" s="4">
        <v>707.6</v>
      </c>
      <c r="V14" s="2">
        <v>1</v>
      </c>
    </row>
    <row r="15" spans="1:22" ht="57.6" x14ac:dyDescent="0.3">
      <c r="A15" s="2">
        <v>11</v>
      </c>
      <c r="B15" s="3">
        <v>43958</v>
      </c>
      <c r="C15" s="3">
        <v>43958</v>
      </c>
      <c r="D15" s="2" t="s">
        <v>38</v>
      </c>
      <c r="E15" s="2" t="s">
        <v>26</v>
      </c>
      <c r="F15" s="2">
        <v>3</v>
      </c>
      <c r="G15" s="2">
        <v>3</v>
      </c>
      <c r="H15" s="2" t="s">
        <v>21</v>
      </c>
      <c r="I15" s="2" t="s">
        <v>23</v>
      </c>
      <c r="J15" s="2" t="s">
        <v>45</v>
      </c>
      <c r="K15" s="2" t="s">
        <v>47</v>
      </c>
      <c r="L15" s="3">
        <v>43962</v>
      </c>
      <c r="M15" s="2">
        <v>1</v>
      </c>
      <c r="N15" s="4">
        <v>3780</v>
      </c>
      <c r="O15" s="4">
        <v>0</v>
      </c>
      <c r="P15" s="2" t="s">
        <v>22</v>
      </c>
      <c r="Q15" s="2" t="s">
        <v>24</v>
      </c>
      <c r="R15" s="2" t="s">
        <v>43</v>
      </c>
      <c r="S15" s="4">
        <v>3780</v>
      </c>
      <c r="T15" s="4">
        <v>831.6</v>
      </c>
      <c r="U15" s="4">
        <v>4611.6000000000004</v>
      </c>
      <c r="V15" s="2">
        <v>1</v>
      </c>
    </row>
    <row r="16" spans="1:22" ht="57.6" x14ac:dyDescent="0.3">
      <c r="A16" s="2">
        <v>11</v>
      </c>
      <c r="B16" s="3">
        <v>44186</v>
      </c>
      <c r="C16" s="3">
        <v>44186</v>
      </c>
      <c r="D16" s="2" t="s">
        <v>44</v>
      </c>
      <c r="E16" s="2" t="s">
        <v>26</v>
      </c>
      <c r="F16" s="2">
        <v>4</v>
      </c>
      <c r="G16" s="2">
        <v>8</v>
      </c>
      <c r="H16" s="2" t="s">
        <v>21</v>
      </c>
      <c r="I16" s="2" t="s">
        <v>23</v>
      </c>
      <c r="J16" s="2" t="s">
        <v>28</v>
      </c>
      <c r="K16" s="2" t="s">
        <v>49</v>
      </c>
      <c r="L16" s="3">
        <v>44197</v>
      </c>
      <c r="M16" s="2">
        <v>1</v>
      </c>
      <c r="N16" s="4">
        <v>172.5</v>
      </c>
      <c r="O16" s="4">
        <v>0</v>
      </c>
      <c r="P16" s="2" t="s">
        <v>22</v>
      </c>
      <c r="Q16" s="2" t="s">
        <v>24</v>
      </c>
      <c r="R16" s="2" t="s">
        <v>46</v>
      </c>
      <c r="S16" s="4">
        <v>172.5</v>
      </c>
      <c r="T16" s="4">
        <v>37.950000000000003</v>
      </c>
      <c r="U16" s="4">
        <v>210.45</v>
      </c>
      <c r="V16" s="5"/>
    </row>
    <row r="17" spans="1:22" ht="43.2" x14ac:dyDescent="0.3">
      <c r="A17" s="2">
        <v>11</v>
      </c>
      <c r="B17" s="3">
        <v>44186</v>
      </c>
      <c r="C17" s="3">
        <v>44186</v>
      </c>
      <c r="D17" s="2" t="s">
        <v>44</v>
      </c>
      <c r="E17" s="2" t="s">
        <v>26</v>
      </c>
      <c r="F17" s="2">
        <v>7</v>
      </c>
      <c r="G17" s="2">
        <v>11</v>
      </c>
      <c r="H17" s="2" t="s">
        <v>21</v>
      </c>
      <c r="I17" s="2" t="s">
        <v>23</v>
      </c>
      <c r="J17" s="2" t="s">
        <v>29</v>
      </c>
      <c r="K17" s="2" t="s">
        <v>49</v>
      </c>
      <c r="L17" s="3">
        <v>44197</v>
      </c>
      <c r="M17" s="2">
        <v>1</v>
      </c>
      <c r="N17" s="4">
        <v>57.5</v>
      </c>
      <c r="O17" s="4">
        <v>0</v>
      </c>
      <c r="P17" s="2" t="s">
        <v>22</v>
      </c>
      <c r="Q17" s="2" t="s">
        <v>24</v>
      </c>
      <c r="R17" s="2" t="s">
        <v>46</v>
      </c>
      <c r="S17" s="4">
        <v>57.5</v>
      </c>
      <c r="T17" s="4">
        <v>12.65</v>
      </c>
      <c r="U17" s="4">
        <v>70.150000000000006</v>
      </c>
      <c r="V17" s="5"/>
    </row>
    <row r="18" spans="1:22" ht="57.6" x14ac:dyDescent="0.3">
      <c r="A18" s="2">
        <v>11</v>
      </c>
      <c r="B18" s="3">
        <v>44186</v>
      </c>
      <c r="C18" s="3">
        <v>44186</v>
      </c>
      <c r="D18" s="2" t="s">
        <v>44</v>
      </c>
      <c r="E18" s="2" t="s">
        <v>26</v>
      </c>
      <c r="F18" s="2">
        <v>11</v>
      </c>
      <c r="G18" s="2">
        <v>15</v>
      </c>
      <c r="H18" s="2" t="s">
        <v>21</v>
      </c>
      <c r="I18" s="2" t="s">
        <v>23</v>
      </c>
      <c r="J18" s="2" t="s">
        <v>28</v>
      </c>
      <c r="K18" s="2" t="s">
        <v>49</v>
      </c>
      <c r="L18" s="3">
        <v>44197</v>
      </c>
      <c r="M18" s="2">
        <v>1</v>
      </c>
      <c r="N18" s="4">
        <v>187.5</v>
      </c>
      <c r="O18" s="4">
        <v>0</v>
      </c>
      <c r="P18" s="2" t="s">
        <v>22</v>
      </c>
      <c r="Q18" s="2" t="s">
        <v>24</v>
      </c>
      <c r="R18" s="2" t="s">
        <v>46</v>
      </c>
      <c r="S18" s="4">
        <v>187.5</v>
      </c>
      <c r="T18" s="4">
        <v>41.25</v>
      </c>
      <c r="U18" s="4">
        <v>228.75</v>
      </c>
      <c r="V18" s="5"/>
    </row>
    <row r="19" spans="1:22" ht="43.2" x14ac:dyDescent="0.3">
      <c r="A19" s="2">
        <v>11</v>
      </c>
      <c r="B19" s="3">
        <v>44186</v>
      </c>
      <c r="C19" s="3">
        <v>44186</v>
      </c>
      <c r="D19" s="2" t="s">
        <v>44</v>
      </c>
      <c r="E19" s="2" t="s">
        <v>26</v>
      </c>
      <c r="F19" s="2">
        <v>14</v>
      </c>
      <c r="G19" s="2">
        <v>18</v>
      </c>
      <c r="H19" s="2" t="s">
        <v>21</v>
      </c>
      <c r="I19" s="2" t="s">
        <v>23</v>
      </c>
      <c r="J19" s="2" t="s">
        <v>29</v>
      </c>
      <c r="K19" s="2" t="s">
        <v>49</v>
      </c>
      <c r="L19" s="3">
        <v>44197</v>
      </c>
      <c r="M19" s="2">
        <v>1</v>
      </c>
      <c r="N19" s="4">
        <v>87.5</v>
      </c>
      <c r="O19" s="4">
        <v>0</v>
      </c>
      <c r="P19" s="2" t="s">
        <v>22</v>
      </c>
      <c r="Q19" s="2" t="s">
        <v>24</v>
      </c>
      <c r="R19" s="2" t="s">
        <v>46</v>
      </c>
      <c r="S19" s="4">
        <v>87.5</v>
      </c>
      <c r="T19" s="4">
        <v>19.25</v>
      </c>
      <c r="U19" s="4">
        <v>106.75</v>
      </c>
      <c r="V19" s="5"/>
    </row>
  </sheetData>
  <autoFilter ref="A1:Y19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zoomScaleNormal="100" workbookViewId="0">
      <selection activeCell="D13" sqref="D13"/>
    </sheetView>
  </sheetViews>
  <sheetFormatPr defaultRowHeight="14.4" x14ac:dyDescent="0.3"/>
  <cols>
    <col min="1" max="1" width="26.5546875" bestFit="1" customWidth="1"/>
    <col min="2" max="2" width="22.88671875" style="8" customWidth="1"/>
    <col min="3" max="3" width="17.109375" style="9" bestFit="1" customWidth="1"/>
    <col min="4" max="4" width="13.88671875" bestFit="1" customWidth="1"/>
    <col min="5" max="5" width="20.109375" bestFit="1" customWidth="1"/>
    <col min="6" max="6" width="12.88671875" bestFit="1" customWidth="1"/>
  </cols>
  <sheetData>
    <row r="1" spans="1:6" x14ac:dyDescent="0.3">
      <c r="A1" s="6" t="s">
        <v>50</v>
      </c>
      <c r="B1" s="8" t="s">
        <v>52</v>
      </c>
    </row>
    <row r="2" spans="1:6" x14ac:dyDescent="0.3">
      <c r="A2" s="7" t="s">
        <v>47</v>
      </c>
      <c r="B2" s="8">
        <v>6560</v>
      </c>
      <c r="C2" s="9">
        <f>GETPIVOTDATA("ImponibileVB",$A$1,"Tipo manutenzione","manutenzione correttiva")/GETPIVOTDATA("ImponibileVB",$A$1)</f>
        <v>0.5063681976071015</v>
      </c>
      <c r="E2" t="s">
        <v>54</v>
      </c>
    </row>
    <row r="3" spans="1:6" x14ac:dyDescent="0.3">
      <c r="A3" s="7" t="s">
        <v>49</v>
      </c>
      <c r="B3" s="8">
        <v>6395</v>
      </c>
      <c r="C3" s="9">
        <f>GETPIVOTDATA("ImponibileVB",$A$1,"Tipo manutenzione","manutenzione preventiva")/GETPIVOTDATA("ImponibileVB",$A$1)</f>
        <v>0.4936318023928985</v>
      </c>
      <c r="E3" t="s">
        <v>55</v>
      </c>
      <c r="F3" t="s">
        <v>53</v>
      </c>
    </row>
    <row r="4" spans="1:6" x14ac:dyDescent="0.3">
      <c r="A4" s="7" t="s">
        <v>51</v>
      </c>
      <c r="B4" s="8">
        <v>12955</v>
      </c>
      <c r="C4" s="9" t="s">
        <v>72</v>
      </c>
      <c r="E4" t="s">
        <v>56</v>
      </c>
      <c r="F4" t="s">
        <v>57</v>
      </c>
    </row>
    <row r="6" spans="1:6" x14ac:dyDescent="0.3">
      <c r="B6" s="8">
        <f>GETPIVOTDATA("ImponibileVB",$A$1)</f>
        <v>12955</v>
      </c>
      <c r="C6" s="9" t="s">
        <v>73</v>
      </c>
    </row>
    <row r="7" spans="1:6" x14ac:dyDescent="0.3">
      <c r="A7">
        <v>2</v>
      </c>
      <c r="B7" s="13">
        <f>A7*B6</f>
        <v>25910</v>
      </c>
      <c r="C7" s="9" t="s">
        <v>53</v>
      </c>
    </row>
    <row r="9" spans="1:6" x14ac:dyDescent="0.3">
      <c r="B9" s="8">
        <f>GETPIVOTDATA("ImponibileVB",$A$1,"Tipo manutenzione","manutenzione preventiva")</f>
        <v>6395</v>
      </c>
      <c r="C9" s="9" t="s">
        <v>74</v>
      </c>
    </row>
    <row r="10" spans="1:6" x14ac:dyDescent="0.3">
      <c r="A10">
        <v>2</v>
      </c>
      <c r="B10" s="8">
        <f>B9*A10</f>
        <v>12790</v>
      </c>
      <c r="C10" s="9" t="s">
        <v>75</v>
      </c>
    </row>
    <row r="13" spans="1:6" x14ac:dyDescent="0.3">
      <c r="A13">
        <v>2</v>
      </c>
      <c r="B13" s="8">
        <v>6560</v>
      </c>
      <c r="C13" s="8">
        <f>A13*B13</f>
        <v>13120</v>
      </c>
      <c r="D13" t="s">
        <v>82</v>
      </c>
    </row>
    <row r="14" spans="1:6" x14ac:dyDescent="0.3">
      <c r="A14">
        <v>2</v>
      </c>
      <c r="B14" s="8">
        <v>6395</v>
      </c>
      <c r="C14" s="8">
        <f>A14*B14</f>
        <v>12790</v>
      </c>
      <c r="D14" t="s">
        <v>81</v>
      </c>
    </row>
    <row r="15" spans="1:6" x14ac:dyDescent="0.3">
      <c r="C15" s="14">
        <f>SUM(C13:C14)</f>
        <v>25910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showGridLines="0" tabSelected="1" zoomScale="70" zoomScaleNormal="70" workbookViewId="0">
      <selection activeCell="F16" sqref="F16"/>
    </sheetView>
  </sheetViews>
  <sheetFormatPr defaultColWidth="56.6640625" defaultRowHeight="13.8" x14ac:dyDescent="0.25"/>
  <cols>
    <col min="1" max="1" width="106" style="55" bestFit="1" customWidth="1"/>
    <col min="2" max="2" width="18.6640625" style="55" customWidth="1"/>
    <col min="3" max="3" width="20.88671875" style="55" customWidth="1"/>
    <col min="4" max="4" width="20.109375" style="55" customWidth="1"/>
    <col min="5" max="5" width="19.33203125" style="55" bestFit="1" customWidth="1"/>
    <col min="6" max="16384" width="56.6640625" style="55"/>
  </cols>
  <sheetData>
    <row r="1" spans="1:5" ht="37.5" customHeight="1" x14ac:dyDescent="0.5">
      <c r="A1" s="60" t="s">
        <v>94</v>
      </c>
      <c r="B1" s="60"/>
      <c r="C1" s="60"/>
      <c r="D1" s="60"/>
      <c r="E1" s="60"/>
    </row>
    <row r="2" spans="1:5" ht="14.4" thickBot="1" x14ac:dyDescent="0.3"/>
    <row r="3" spans="1:5" s="41" customFormat="1" ht="35.4" thickBot="1" x14ac:dyDescent="0.4">
      <c r="A3" s="17" t="s">
        <v>89</v>
      </c>
      <c r="B3" s="18" t="s">
        <v>66</v>
      </c>
      <c r="C3" s="18" t="s">
        <v>67</v>
      </c>
      <c r="D3" s="18" t="s">
        <v>83</v>
      </c>
      <c r="E3" s="18" t="s">
        <v>90</v>
      </c>
    </row>
    <row r="4" spans="1:5" ht="39.9" customHeight="1" x14ac:dyDescent="0.25">
      <c r="A4" s="27" t="s">
        <v>87</v>
      </c>
      <c r="B4" s="25"/>
      <c r="C4" s="25"/>
      <c r="D4" s="25"/>
      <c r="E4" s="26"/>
    </row>
    <row r="5" spans="1:5" ht="39.9" customHeight="1" x14ac:dyDescent="0.25">
      <c r="A5" s="48" t="s">
        <v>92</v>
      </c>
      <c r="B5" s="49">
        <v>1</v>
      </c>
      <c r="C5" s="49">
        <v>4</v>
      </c>
      <c r="D5" s="49">
        <v>700</v>
      </c>
      <c r="E5" s="50"/>
    </row>
    <row r="6" spans="1:5" ht="39.9" customHeight="1" x14ac:dyDescent="0.25">
      <c r="A6" s="51" t="s">
        <v>59</v>
      </c>
      <c r="B6" s="49">
        <v>1</v>
      </c>
      <c r="C6" s="49">
        <v>4</v>
      </c>
      <c r="D6" s="49">
        <v>300</v>
      </c>
      <c r="E6" s="50"/>
    </row>
    <row r="7" spans="1:5" ht="39.9" customHeight="1" x14ac:dyDescent="0.25">
      <c r="A7" s="27" t="s">
        <v>88</v>
      </c>
      <c r="B7" s="27"/>
      <c r="C7" s="29"/>
      <c r="D7" s="29"/>
      <c r="E7" s="28"/>
    </row>
    <row r="8" spans="1:5" ht="39.9" customHeight="1" x14ac:dyDescent="0.25">
      <c r="A8" s="48" t="s">
        <v>58</v>
      </c>
      <c r="B8" s="49">
        <v>1</v>
      </c>
      <c r="C8" s="49">
        <v>4</v>
      </c>
      <c r="D8" s="49">
        <v>800</v>
      </c>
      <c r="E8" s="50"/>
    </row>
    <row r="9" spans="1:5" ht="39.9" customHeight="1" x14ac:dyDescent="0.25">
      <c r="A9" s="48" t="s">
        <v>59</v>
      </c>
      <c r="B9" s="49">
        <v>1</v>
      </c>
      <c r="C9" s="49">
        <v>4</v>
      </c>
      <c r="D9" s="49">
        <v>400</v>
      </c>
      <c r="E9" s="50"/>
    </row>
    <row r="10" spans="1:5" ht="39.9" customHeight="1" x14ac:dyDescent="0.25">
      <c r="A10" s="27" t="s">
        <v>71</v>
      </c>
      <c r="B10" s="27"/>
      <c r="C10" s="27"/>
      <c r="D10" s="27"/>
      <c r="E10" s="28"/>
    </row>
    <row r="11" spans="1:5" ht="39.9" customHeight="1" x14ac:dyDescent="0.25">
      <c r="A11" s="48" t="s">
        <v>68</v>
      </c>
      <c r="B11" s="49">
        <v>1</v>
      </c>
      <c r="C11" s="49">
        <v>2</v>
      </c>
      <c r="D11" s="49">
        <v>1500</v>
      </c>
      <c r="E11" s="50"/>
    </row>
    <row r="12" spans="1:5" ht="39.9" customHeight="1" x14ac:dyDescent="0.25">
      <c r="A12" s="48" t="s">
        <v>69</v>
      </c>
      <c r="B12" s="49">
        <v>1</v>
      </c>
      <c r="C12" s="49">
        <v>2</v>
      </c>
      <c r="D12" s="49">
        <v>400</v>
      </c>
      <c r="E12" s="50"/>
    </row>
    <row r="13" spans="1:5" ht="42.75" customHeight="1" thickBot="1" x14ac:dyDescent="0.3">
      <c r="A13" s="52" t="s">
        <v>60</v>
      </c>
      <c r="B13" s="53"/>
      <c r="C13" s="53"/>
      <c r="D13" s="53"/>
      <c r="E13" s="54"/>
    </row>
    <row r="14" spans="1:5" s="41" customFormat="1" ht="35.4" thickBot="1" x14ac:dyDescent="0.4">
      <c r="A14" s="19" t="s">
        <v>61</v>
      </c>
      <c r="C14" s="20"/>
      <c r="D14" s="17" t="s">
        <v>91</v>
      </c>
      <c r="E14" s="18" t="s">
        <v>90</v>
      </c>
    </row>
    <row r="15" spans="1:5" ht="48" customHeight="1" thickBot="1" x14ac:dyDescent="0.3">
      <c r="A15" s="30" t="s">
        <v>70</v>
      </c>
      <c r="C15" s="23" t="s">
        <v>62</v>
      </c>
      <c r="D15" s="45">
        <v>47</v>
      </c>
      <c r="E15" s="31"/>
    </row>
    <row r="16" spans="1:5" ht="47.25" customHeight="1" thickBot="1" x14ac:dyDescent="0.3">
      <c r="A16" s="30" t="s">
        <v>80</v>
      </c>
      <c r="C16" s="23" t="s">
        <v>62</v>
      </c>
      <c r="D16" s="46">
        <v>70</v>
      </c>
      <c r="E16" s="32"/>
    </row>
    <row r="17" spans="1:5" ht="47.25" customHeight="1" thickBot="1" x14ac:dyDescent="0.3">
      <c r="A17" s="30" t="s">
        <v>95</v>
      </c>
      <c r="C17" s="23" t="s">
        <v>62</v>
      </c>
      <c r="D17" s="46">
        <v>0.7</v>
      </c>
      <c r="E17" s="32"/>
    </row>
    <row r="18" spans="1:5" ht="52.8" thickBot="1" x14ac:dyDescent="0.3">
      <c r="A18" s="47" t="s">
        <v>93</v>
      </c>
      <c r="B18" s="24"/>
      <c r="C18" s="22"/>
      <c r="D18" s="15"/>
      <c r="E18" s="15"/>
    </row>
    <row r="19" spans="1:5" s="41" customFormat="1" ht="18.600000000000001" thickBot="1" x14ac:dyDescent="0.4">
      <c r="A19" s="21" t="s">
        <v>84</v>
      </c>
      <c r="B19" s="24"/>
      <c r="C19" s="22"/>
      <c r="D19" s="22"/>
      <c r="E19" s="22"/>
    </row>
    <row r="20" spans="1:5" ht="40.5" customHeight="1" thickBot="1" x14ac:dyDescent="0.3">
      <c r="A20" s="33" t="s">
        <v>85</v>
      </c>
      <c r="D20" s="34" t="s">
        <v>86</v>
      </c>
      <c r="E20" s="32"/>
    </row>
    <row r="21" spans="1:5" ht="18" x14ac:dyDescent="0.35">
      <c r="A21" s="41"/>
      <c r="B21" s="35"/>
      <c r="C21" s="35"/>
      <c r="D21" s="16"/>
      <c r="E21" s="16"/>
    </row>
    <row r="22" spans="1:5" ht="18.600000000000001" thickBot="1" x14ac:dyDescent="0.4">
      <c r="A22" s="36"/>
      <c r="B22" s="56"/>
      <c r="C22" s="56"/>
      <c r="D22" s="57"/>
      <c r="E22" s="57"/>
    </row>
    <row r="23" spans="1:5" ht="36.6" thickBot="1" x14ac:dyDescent="0.3">
      <c r="A23" s="37" t="s">
        <v>63</v>
      </c>
      <c r="C23" s="39"/>
      <c r="D23" s="10"/>
      <c r="E23" s="38" t="s">
        <v>64</v>
      </c>
    </row>
    <row r="24" spans="1:5" ht="36.75" customHeight="1" thickBot="1" x14ac:dyDescent="0.3">
      <c r="A24" s="40" t="s">
        <v>65</v>
      </c>
      <c r="C24" s="39"/>
      <c r="D24" s="10"/>
      <c r="E24" s="58" t="s">
        <v>64</v>
      </c>
    </row>
    <row r="28" spans="1:5" s="12" customFormat="1" ht="38.25" customHeight="1" x14ac:dyDescent="0.3">
      <c r="A28" s="59" t="s">
        <v>79</v>
      </c>
      <c r="B28" s="59"/>
      <c r="C28" s="59"/>
      <c r="D28" s="59"/>
      <c r="E28" s="59"/>
    </row>
    <row r="29" spans="1:5" s="12" customFormat="1" ht="38.25" customHeight="1" x14ac:dyDescent="0.35">
      <c r="A29" s="36" t="s">
        <v>76</v>
      </c>
      <c r="B29" s="41"/>
      <c r="C29" s="41"/>
      <c r="D29" s="41"/>
      <c r="E29" s="41"/>
    </row>
    <row r="30" spans="1:5" s="12" customFormat="1" ht="18" x14ac:dyDescent="0.35">
      <c r="A30" s="42" t="s">
        <v>77</v>
      </c>
      <c r="B30" s="41"/>
      <c r="C30" s="41"/>
      <c r="D30" s="41"/>
      <c r="E30" s="41"/>
    </row>
    <row r="31" spans="1:5" s="12" customFormat="1" ht="18" x14ac:dyDescent="0.35">
      <c r="A31" s="43"/>
      <c r="B31" s="41"/>
      <c r="C31" s="41"/>
      <c r="D31" s="41"/>
      <c r="E31" s="41"/>
    </row>
    <row r="32" spans="1:5" s="12" customFormat="1" ht="18" x14ac:dyDescent="0.35">
      <c r="A32" s="44" t="s">
        <v>78</v>
      </c>
      <c r="B32" s="41"/>
      <c r="C32" s="41"/>
      <c r="D32" s="41"/>
      <c r="E32" s="41"/>
    </row>
    <row r="33" s="12" customFormat="1" ht="15.6" x14ac:dyDescent="0.3"/>
  </sheetData>
  <mergeCells count="2">
    <mergeCell ref="A28:E28"/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dbase ordini</vt:lpstr>
      <vt:lpstr>pivot</vt:lpstr>
      <vt:lpstr>Schema_Offerta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2021-03-18T09:46:24Z</dcterms:modified>
</cp:coreProperties>
</file>